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030" windowHeight="7935" activeTab="0"/>
  </bookViews>
  <sheets>
    <sheet name="List1" sheetId="1" r:id="rId1"/>
    <sheet name="List3" sheetId="2" r:id="rId2"/>
  </sheets>
  <definedNames>
    <definedName name="_xlnm.Print_Area" localSheetId="0">'List1'!#REF!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A9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zo súhrného výkazu
</t>
        </r>
      </text>
    </comment>
    <comment ref="A10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náš počet klientov</t>
        </r>
      </text>
    </comment>
  </commentList>
</comments>
</file>

<file path=xl/sharedStrings.xml><?xml version="1.0" encoding="utf-8"?>
<sst xmlns="http://schemas.openxmlformats.org/spreadsheetml/2006/main" count="25" uniqueCount="25">
  <si>
    <t>Druh poskytovanej služby</t>
  </si>
  <si>
    <t>Ekonomicky oprávnené náklady</t>
  </si>
  <si>
    <t>Úhrady od klientov</t>
  </si>
  <si>
    <t>EON na klienta na rok</t>
  </si>
  <si>
    <t>% podiel úhrady na EON</t>
  </si>
  <si>
    <t>DSS ambulantná</t>
  </si>
  <si>
    <t>DSS týždenná</t>
  </si>
  <si>
    <t>DSS celoročná</t>
  </si>
  <si>
    <t>ZPB</t>
  </si>
  <si>
    <t>ŠZ</t>
  </si>
  <si>
    <t>Seniori</t>
  </si>
  <si>
    <t>Rozdiel (dotácia+úhrada) - EON</t>
  </si>
  <si>
    <t>EON - ekonomicky oprávnené náklady</t>
  </si>
  <si>
    <t>EON/1 klient/1 mesiac</t>
  </si>
  <si>
    <t>Dotácie (KSK, MPSVaR,Mesto KE)</t>
  </si>
  <si>
    <t>Zverejnené:</t>
  </si>
  <si>
    <t>LUX, n. o., Opatovská 97, 040 01 Košice</t>
  </si>
  <si>
    <t>Prepočítaný počet zamestnancov</t>
  </si>
  <si>
    <t>Počet klientov v registri</t>
  </si>
  <si>
    <t>počet klientov (priemer KSK)</t>
  </si>
  <si>
    <t xml:space="preserve">počet klientov </t>
  </si>
  <si>
    <t>Ekonomicky oprávnené náklady za rok 2022</t>
  </si>
  <si>
    <t>mzdy + odvody</t>
  </si>
  <si>
    <t>ostatné náklady</t>
  </si>
  <si>
    <t>celkové nákladxy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</si>
</sst>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1B]dddd\ d\.\ mmmm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" fontId="0" fillId="0" borderId="18" xfId="0" applyNumberForma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64" fontId="0" fillId="0" borderId="23" xfId="0" applyNumberFormat="1" applyFill="1" applyBorder="1" applyAlignment="1">
      <alignment horizontal="center"/>
    </xf>
    <xf numFmtId="4" fontId="48" fillId="0" borderId="19" xfId="0" applyNumberFormat="1" applyFont="1" applyFill="1" applyBorder="1" applyAlignment="1">
      <alignment horizontal="center"/>
    </xf>
    <xf numFmtId="4" fontId="48" fillId="0" borderId="20" xfId="0" applyNumberFormat="1" applyFont="1" applyFill="1" applyBorder="1" applyAlignment="1">
      <alignment horizontal="center"/>
    </xf>
    <xf numFmtId="4" fontId="48" fillId="0" borderId="2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33.140625" style="0" customWidth="1"/>
    <col min="2" max="2" width="18.421875" style="0" customWidth="1"/>
    <col min="3" max="3" width="18.00390625" style="0" customWidth="1"/>
    <col min="4" max="4" width="17.421875" style="0" customWidth="1"/>
    <col min="5" max="5" width="16.28125" style="0" customWidth="1"/>
    <col min="6" max="6" width="16.57421875" style="0" customWidth="1"/>
    <col min="7" max="7" width="16.8515625" style="0" customWidth="1"/>
    <col min="8" max="8" width="14.7109375" style="0" customWidth="1"/>
    <col min="9" max="9" width="14.7109375" style="0" hidden="1" customWidth="1"/>
    <col min="10" max="11" width="14.7109375" style="0" customWidth="1"/>
  </cols>
  <sheetData>
    <row r="1" spans="6:16" ht="12.75"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2.5" customHeight="1">
      <c r="A2" s="3" t="s">
        <v>21</v>
      </c>
      <c r="B2" s="1"/>
      <c r="C2" s="1"/>
      <c r="D2" s="11"/>
      <c r="E2" s="11" t="s">
        <v>16</v>
      </c>
      <c r="F2" s="10"/>
      <c r="G2" s="10"/>
      <c r="H2" s="8"/>
      <c r="I2" s="8"/>
      <c r="J2" s="8"/>
      <c r="K2" s="8"/>
      <c r="L2" s="8"/>
      <c r="M2" s="8"/>
      <c r="N2" s="8"/>
      <c r="O2" s="8"/>
      <c r="P2" s="8"/>
    </row>
    <row r="3" ht="22.5" customHeight="1" thickBot="1"/>
    <row r="4" spans="1:7" ht="22.5" customHeight="1" thickBot="1">
      <c r="A4" s="19" t="s">
        <v>0</v>
      </c>
      <c r="B4" s="21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3" t="s">
        <v>10</v>
      </c>
    </row>
    <row r="5" spans="1:9" ht="22.5" customHeight="1">
      <c r="A5" s="24" t="s">
        <v>1</v>
      </c>
      <c r="B5" s="25">
        <v>294695.68</v>
      </c>
      <c r="C5" s="25">
        <v>144990.27</v>
      </c>
      <c r="D5" s="25">
        <v>1114244.35</v>
      </c>
      <c r="E5" s="25">
        <v>216011.93</v>
      </c>
      <c r="F5" s="25">
        <v>647446.4</v>
      </c>
      <c r="G5" s="14">
        <v>529568.13</v>
      </c>
      <c r="I5" s="2">
        <f>SUM(B5:H5)</f>
        <v>2946956.76</v>
      </c>
    </row>
    <row r="6" spans="1:10" ht="22.5" customHeight="1">
      <c r="A6" s="12" t="s">
        <v>14</v>
      </c>
      <c r="B6" s="13">
        <v>271011.12</v>
      </c>
      <c r="C6" s="25">
        <v>120936.18</v>
      </c>
      <c r="D6" s="25">
        <v>813865.41</v>
      </c>
      <c r="E6" s="25">
        <v>161013.85</v>
      </c>
      <c r="F6" s="25">
        <v>448955.48</v>
      </c>
      <c r="G6" s="14">
        <v>298040.45</v>
      </c>
      <c r="I6" s="2">
        <f>SUM(B6:G7)</f>
        <v>2803653.58</v>
      </c>
      <c r="J6" s="2"/>
    </row>
    <row r="7" spans="1:9" ht="22.5" customHeight="1">
      <c r="A7" s="12" t="s">
        <v>2</v>
      </c>
      <c r="B7" s="13">
        <v>9477.55</v>
      </c>
      <c r="C7" s="25">
        <v>17068.04</v>
      </c>
      <c r="D7" s="25">
        <v>246230.82</v>
      </c>
      <c r="E7" s="25">
        <v>44332.54</v>
      </c>
      <c r="F7" s="25">
        <v>167103.76</v>
      </c>
      <c r="G7" s="14">
        <v>205618.38</v>
      </c>
      <c r="H7" s="2"/>
      <c r="I7" s="2"/>
    </row>
    <row r="8" spans="1:7" ht="22.5" customHeight="1" hidden="1">
      <c r="A8" s="26" t="s">
        <v>11</v>
      </c>
      <c r="B8" s="27">
        <f aca="true" t="shared" si="0" ref="B8:G8">B6+B7-B5</f>
        <v>-14207.01000000001</v>
      </c>
      <c r="C8" s="27">
        <f t="shared" si="0"/>
        <v>-6986.049999999988</v>
      </c>
      <c r="D8" s="27">
        <f t="shared" si="0"/>
        <v>-54148.12000000011</v>
      </c>
      <c r="E8" s="27">
        <f t="shared" si="0"/>
        <v>-10665.539999999979</v>
      </c>
      <c r="F8" s="27">
        <f t="shared" si="0"/>
        <v>-31387.160000000033</v>
      </c>
      <c r="G8" s="28">
        <f t="shared" si="0"/>
        <v>-25909.29999999999</v>
      </c>
    </row>
    <row r="9" spans="1:7" ht="22.5" customHeight="1">
      <c r="A9" s="12" t="s">
        <v>19</v>
      </c>
      <c r="B9" s="13">
        <v>30</v>
      </c>
      <c r="C9" s="25">
        <v>11.11</v>
      </c>
      <c r="D9" s="25">
        <v>79.77</v>
      </c>
      <c r="E9" s="25">
        <v>19.96</v>
      </c>
      <c r="F9" s="25">
        <v>35.84</v>
      </c>
      <c r="G9" s="14">
        <v>40</v>
      </c>
    </row>
    <row r="10" spans="1:9" ht="22.5" customHeight="1">
      <c r="A10" s="12" t="s">
        <v>20</v>
      </c>
      <c r="B10" s="13">
        <v>30</v>
      </c>
      <c r="C10" s="13">
        <v>12</v>
      </c>
      <c r="D10" s="13">
        <v>80</v>
      </c>
      <c r="E10" s="13">
        <v>20</v>
      </c>
      <c r="F10" s="13">
        <v>38</v>
      </c>
      <c r="G10" s="14">
        <v>40</v>
      </c>
      <c r="I10" s="2"/>
    </row>
    <row r="11" spans="1:9" ht="22.5" customHeight="1">
      <c r="A11" s="12" t="s">
        <v>3</v>
      </c>
      <c r="B11" s="13">
        <f aca="true" t="shared" si="1" ref="B11:G11">B5/B10</f>
        <v>9823.189333333334</v>
      </c>
      <c r="C11" s="13">
        <f t="shared" si="1"/>
        <v>12082.5225</v>
      </c>
      <c r="D11" s="13">
        <f t="shared" si="1"/>
        <v>13928.054375000002</v>
      </c>
      <c r="E11" s="13">
        <f t="shared" si="1"/>
        <v>10800.5965</v>
      </c>
      <c r="F11" s="13">
        <f t="shared" si="1"/>
        <v>17038.063157894736</v>
      </c>
      <c r="G11" s="14">
        <f t="shared" si="1"/>
        <v>13239.20325</v>
      </c>
      <c r="I11" s="2"/>
    </row>
    <row r="12" spans="1:7" ht="22.5" customHeight="1" thickBot="1">
      <c r="A12" s="15" t="s">
        <v>4</v>
      </c>
      <c r="B12" s="16">
        <f aca="true" t="shared" si="2" ref="B12:G12">B7/B5%</f>
        <v>3.2160464652892093</v>
      </c>
      <c r="C12" s="18">
        <f t="shared" si="2"/>
        <v>11.771852000827367</v>
      </c>
      <c r="D12" s="18">
        <f t="shared" si="2"/>
        <v>22.098458026733542</v>
      </c>
      <c r="E12" s="18">
        <f t="shared" si="2"/>
        <v>20.523190547855393</v>
      </c>
      <c r="F12" s="18">
        <f t="shared" si="2"/>
        <v>25.80966702417374</v>
      </c>
      <c r="G12" s="17">
        <f t="shared" si="2"/>
        <v>38.827559354827486</v>
      </c>
    </row>
    <row r="13" spans="1:7" ht="22.5" customHeight="1" thickBot="1">
      <c r="A13" s="19" t="s">
        <v>13</v>
      </c>
      <c r="B13" s="31">
        <f aca="true" t="shared" si="3" ref="B13:G13">B11/12</f>
        <v>818.5991111111111</v>
      </c>
      <c r="C13" s="32">
        <f t="shared" si="3"/>
        <v>1006.8768749999999</v>
      </c>
      <c r="D13" s="32">
        <f t="shared" si="3"/>
        <v>1160.6711979166669</v>
      </c>
      <c r="E13" s="32">
        <f t="shared" si="3"/>
        <v>900.0497083333333</v>
      </c>
      <c r="F13" s="32">
        <f t="shared" si="3"/>
        <v>1419.838596491228</v>
      </c>
      <c r="G13" s="33">
        <f t="shared" si="3"/>
        <v>1103.2669375</v>
      </c>
    </row>
    <row r="14" spans="1:9" ht="22.5" customHeight="1">
      <c r="A14" s="29" t="s">
        <v>17</v>
      </c>
      <c r="B14" s="30">
        <v>13.2</v>
      </c>
      <c r="C14" s="30">
        <v>8</v>
      </c>
      <c r="D14" s="30">
        <v>44.9</v>
      </c>
      <c r="E14" s="30">
        <v>10</v>
      </c>
      <c r="F14" s="30">
        <v>25.4</v>
      </c>
      <c r="G14" s="30">
        <v>16.7</v>
      </c>
      <c r="I14" s="35"/>
    </row>
    <row r="15" spans="1:7" ht="22.5" customHeight="1">
      <c r="A15" s="20" t="s">
        <v>18</v>
      </c>
      <c r="B15" s="25">
        <v>30</v>
      </c>
      <c r="C15" s="25">
        <v>12</v>
      </c>
      <c r="D15" s="25">
        <v>80</v>
      </c>
      <c r="E15" s="25">
        <v>20</v>
      </c>
      <c r="F15" s="25">
        <v>38</v>
      </c>
      <c r="G15" s="25">
        <v>40</v>
      </c>
    </row>
    <row r="16" spans="1:7" ht="22.5" customHeight="1">
      <c r="A16" s="6"/>
      <c r="B16" s="7"/>
      <c r="C16" s="7"/>
      <c r="D16" s="7"/>
      <c r="E16" s="7"/>
      <c r="F16" s="7"/>
      <c r="G16" s="7"/>
    </row>
    <row r="17" spans="1:7" ht="22.5" customHeight="1">
      <c r="A17" s="4" t="s">
        <v>12</v>
      </c>
      <c r="B17" s="5"/>
      <c r="C17" s="2"/>
      <c r="D17" s="2"/>
      <c r="E17" s="9" t="s">
        <v>15</v>
      </c>
      <c r="F17" s="34">
        <v>44985</v>
      </c>
      <c r="G17" s="2"/>
    </row>
    <row r="19" ht="12.75" hidden="1"/>
    <row r="20" spans="2:8" ht="12.75" hidden="1">
      <c r="B20" s="36">
        <f aca="true" t="shared" si="4" ref="B20:G20">B6+B7</f>
        <v>280488.67</v>
      </c>
      <c r="C20" s="36">
        <f t="shared" si="4"/>
        <v>138004.22</v>
      </c>
      <c r="D20" s="36">
        <f t="shared" si="4"/>
        <v>1060096.23</v>
      </c>
      <c r="E20" s="36">
        <f t="shared" si="4"/>
        <v>205346.39</v>
      </c>
      <c r="F20" s="36">
        <f t="shared" si="4"/>
        <v>616059.24</v>
      </c>
      <c r="G20" s="36">
        <f t="shared" si="4"/>
        <v>503658.83</v>
      </c>
      <c r="H20" s="2">
        <f>SUM(B20:G20)</f>
        <v>2803653.58</v>
      </c>
    </row>
    <row r="21" spans="2:8" ht="12.75" hidden="1">
      <c r="B21" s="37">
        <v>10</v>
      </c>
      <c r="C21" s="37">
        <v>4.92</v>
      </c>
      <c r="D21" s="37">
        <v>37.81</v>
      </c>
      <c r="E21" s="37">
        <v>7.33</v>
      </c>
      <c r="F21" s="37">
        <v>21.97</v>
      </c>
      <c r="G21" s="37">
        <v>17.97</v>
      </c>
      <c r="H21" s="37"/>
    </row>
    <row r="22" ht="12.75" hidden="1"/>
    <row r="23" spans="1:9" ht="12.75" hidden="1">
      <c r="A23" s="38" t="s">
        <v>24</v>
      </c>
      <c r="B23" s="36">
        <f>B21*H23%</f>
        <v>294695.676</v>
      </c>
      <c r="C23" s="36">
        <f>C21*H23%</f>
        <v>144990.272592</v>
      </c>
      <c r="D23" s="36">
        <f>D21*H23%</f>
        <v>1114244.350956</v>
      </c>
      <c r="E23" s="36">
        <f>E21*H23%</f>
        <v>216011.930508</v>
      </c>
      <c r="F23" s="36">
        <f>F21*H23%</f>
        <v>647446.4001719999</v>
      </c>
      <c r="G23" s="36">
        <f>G21*H23%</f>
        <v>529568.1297719999</v>
      </c>
      <c r="H23" s="36">
        <v>2946956.76</v>
      </c>
      <c r="I23" s="36">
        <f>SUM(B23:G23)</f>
        <v>2946956.76</v>
      </c>
    </row>
    <row r="24" spans="1:9" ht="12.75" hidden="1">
      <c r="A24" s="38" t="s">
        <v>22</v>
      </c>
      <c r="B24" s="36">
        <v>201205.83</v>
      </c>
      <c r="C24" s="36">
        <v>100803.39</v>
      </c>
      <c r="D24" s="36">
        <v>741077.06</v>
      </c>
      <c r="E24" s="36">
        <v>116907.22</v>
      </c>
      <c r="F24" s="36">
        <v>462786.93</v>
      </c>
      <c r="G24" s="36">
        <v>314590.06</v>
      </c>
      <c r="H24" s="36">
        <f>SUM(B24:G24)</f>
        <v>1937370.49</v>
      </c>
      <c r="I24" s="39"/>
    </row>
    <row r="25" spans="1:9" ht="12.75" hidden="1">
      <c r="A25" s="38" t="s">
        <v>23</v>
      </c>
      <c r="B25" s="36">
        <f aca="true" t="shared" si="5" ref="B25:G25">B23-B24</f>
        <v>93489.84599999999</v>
      </c>
      <c r="C25" s="36">
        <f t="shared" si="5"/>
        <v>44186.882591999994</v>
      </c>
      <c r="D25" s="36">
        <f t="shared" si="5"/>
        <v>373167.29095599987</v>
      </c>
      <c r="E25" s="36">
        <f t="shared" si="5"/>
        <v>99104.71050799999</v>
      </c>
      <c r="F25" s="36">
        <f t="shared" si="5"/>
        <v>184659.47017199994</v>
      </c>
      <c r="G25" s="36">
        <f t="shared" si="5"/>
        <v>214978.0697719999</v>
      </c>
      <c r="H25" s="36">
        <f>SUM(B25:G25)</f>
        <v>1009586.2699999998</v>
      </c>
      <c r="I25" s="39"/>
    </row>
    <row r="26" spans="2:9" ht="12.75" hidden="1">
      <c r="B26" s="2">
        <f aca="true" t="shared" si="6" ref="B26:G26">SUM(B24:B25)</f>
        <v>294695.676</v>
      </c>
      <c r="C26" s="2">
        <f t="shared" si="6"/>
        <v>144990.272592</v>
      </c>
      <c r="D26" s="2">
        <f t="shared" si="6"/>
        <v>1114244.350956</v>
      </c>
      <c r="E26" s="2">
        <f t="shared" si="6"/>
        <v>216011.930508</v>
      </c>
      <c r="F26" s="2">
        <f t="shared" si="6"/>
        <v>647446.4001719999</v>
      </c>
      <c r="G26" s="2">
        <f t="shared" si="6"/>
        <v>529568.1297719999</v>
      </c>
      <c r="H26" s="2">
        <f>SUM(B26:G26)</f>
        <v>2946956.76</v>
      </c>
      <c r="I26" s="2">
        <f>H24+H25</f>
        <v>2946956.76</v>
      </c>
    </row>
    <row r="27" ht="12.75" hidden="1"/>
    <row r="28" ht="12.75" hidden="1"/>
  </sheetData>
  <sheetProtection/>
  <printOptions/>
  <pageMargins left="0.86" right="0.2" top="1.47" bottom="0.16" header="0.17" footer="0.16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</dc:creator>
  <cp:keywords/>
  <dc:description/>
  <cp:lastModifiedBy>DELL</cp:lastModifiedBy>
  <cp:lastPrinted>2023-02-24T12:41:33Z</cp:lastPrinted>
  <dcterms:created xsi:type="dcterms:W3CDTF">2017-02-24T07:43:19Z</dcterms:created>
  <dcterms:modified xsi:type="dcterms:W3CDTF">2023-02-27T13:57:58Z</dcterms:modified>
  <cp:category/>
  <cp:version/>
  <cp:contentType/>
  <cp:contentStatus/>
</cp:coreProperties>
</file>